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" i="1"/>
  <c r="C19" s="1"/>
  <c r="D19" s="1"/>
  <c r="E19" s="1"/>
  <c r="F19" s="1"/>
  <c r="G19" s="1"/>
  <c r="H19" s="1"/>
  <c r="I19" s="1"/>
  <c r="J19" s="1"/>
  <c r="K19" s="1"/>
  <c r="K18"/>
  <c r="J18"/>
  <c r="I18"/>
  <c r="H18"/>
  <c r="G18"/>
  <c r="F18"/>
  <c r="E18"/>
  <c r="D18"/>
  <c r="C18"/>
  <c r="B18"/>
  <c r="B14"/>
  <c r="B12"/>
  <c r="B8"/>
  <c r="B24" s="1"/>
  <c r="C24" s="1"/>
  <c r="D24" s="1"/>
  <c r="E24" s="1"/>
  <c r="F24" s="1"/>
  <c r="G24" s="1"/>
  <c r="H24" s="1"/>
  <c r="I24" s="1"/>
  <c r="J24" s="1"/>
  <c r="K24" s="1"/>
  <c r="B7"/>
  <c r="B16" l="1"/>
  <c r="K20"/>
  <c r="I20"/>
  <c r="G20"/>
  <c r="E20"/>
  <c r="C20"/>
  <c r="C22" s="1"/>
  <c r="J20"/>
  <c r="H20"/>
  <c r="F20"/>
  <c r="D20"/>
  <c r="B20"/>
  <c r="D22" l="1"/>
  <c r="H22"/>
  <c r="G22"/>
  <c r="K22"/>
  <c r="B22"/>
  <c r="B23" s="1"/>
  <c r="C21"/>
  <c r="C23" s="1"/>
  <c r="F22"/>
  <c r="J22"/>
  <c r="E22"/>
  <c r="I22"/>
  <c r="D21" l="1"/>
  <c r="D23" l="1"/>
  <c r="E21"/>
  <c r="E23" l="1"/>
  <c r="F21"/>
  <c r="F23" l="1"/>
  <c r="G21"/>
  <c r="G23" l="1"/>
  <c r="H21"/>
  <c r="H23" l="1"/>
  <c r="I21"/>
  <c r="I23" l="1"/>
  <c r="J21"/>
  <c r="J23" l="1"/>
  <c r="K21"/>
  <c r="K23" s="1"/>
</calcChain>
</file>

<file path=xl/sharedStrings.xml><?xml version="1.0" encoding="utf-8"?>
<sst xmlns="http://schemas.openxmlformats.org/spreadsheetml/2006/main" count="36" uniqueCount="36">
  <si>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</si>
  <si>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</si>
  <si>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</si>
  <si>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</si>
  <si>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</si>
  <si>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</si>
  <si>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</si>
  <si>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</si>
  <si>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</si>
  <si>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</si>
  <si>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Purchase Price</t>
  </si>
  <si>
    <t>Rental Rate</t>
  </si>
  <si>
    <t>Annual Appreciation</t>
  </si>
  <si>
    <t>Down Payment %</t>
  </si>
  <si>
    <t>Repairs/Make Ready</t>
  </si>
  <si>
    <t>Closing Costs (3%)</t>
  </si>
  <si>
    <t>Total Out Of Pocket</t>
  </si>
  <si>
    <t>Monthly Maintenance</t>
  </si>
  <si>
    <t>Condo Dues</t>
  </si>
  <si>
    <t xml:space="preserve">Property Management </t>
  </si>
  <si>
    <t>Taxes</t>
  </si>
  <si>
    <t>Insurance</t>
  </si>
  <si>
    <t>Monthly Payment (30 year)-PITI</t>
  </si>
  <si>
    <t>Interest rate</t>
  </si>
  <si>
    <t>Positive Cash Flow</t>
  </si>
  <si>
    <t>Loan Paydown % (30 year)</t>
  </si>
  <si>
    <t>Equity Due to Loan Paydown</t>
  </si>
  <si>
    <t>Equity Due to Appreciation</t>
  </si>
  <si>
    <t>Total Annual Return (not including loan paydown)</t>
  </si>
  <si>
    <t>Cumulative Return</t>
  </si>
  <si>
    <t>ROI</t>
  </si>
  <si>
    <t>Cumulative ROI</t>
  </si>
  <si>
    <t>Stock Market Return (8%)</t>
  </si>
  <si>
    <t xml:space="preserve">Notes: </t>
  </si>
  <si>
    <t>No rental rate appreciation assumed</t>
  </si>
  <si>
    <t>Sample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</si>
</sst>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2" borderId="1" xfId="0" applyFill="1" applyBorder="1"/>
    <xf numFmtId="0" fontId="0" fillId="0" borderId="1" xfId="0" applyBorder="1"/>
    <xf numFmtId="44" fontId="0" fillId="3" borderId="1" xfId="1" applyFont="1" applyFill="1" applyBorder="1"/>
    <xf numFmtId="44" fontId="2" fillId="3" borderId="1" xfId="1" applyFont="1" applyFill="1" applyBorder="1"/>
    <xf numFmtId="44" fontId="0" fillId="0" borderId="1" xfId="1" applyFont="1" applyBorder="1"/>
    <xf numFmtId="8" fontId="0" fillId="0" borderId="1" xfId="0" applyNumberFormat="1" applyBorder="1"/>
    <xf numFmtId="44" fontId="0" fillId="2" borderId="1" xfId="0" applyNumberFormat="1" applyFill="1" applyBorder="1"/>
    <xf numFmtId="10" fontId="0" fillId="0" borderId="1" xfId="0" applyNumberFormat="1" applyBorder="1"/>
    <xf numFmtId="44" fontId="0" fillId="0" borderId="1" xfId="0" applyNumberFormat="1" applyBorder="1"/>
    <xf numFmtId="8" fontId="0" fillId="4" borderId="1" xfId="0" applyNumberFormat="1" applyFill="1" applyBorder="1"/>
    <xf numFmtId="164" fontId="0" fillId="0" borderId="1" xfId="2" applyNumberFormat="1" applyFont="1" applyBorder="1"/>
    <xf numFmtId="164" fontId="0" fillId="0" borderId="1" xfId="0" applyNumberFormat="1" applyBorder="1"/>
    <xf numFmtId="164" fontId="0" fillId="4" borderId="1" xfId="0" applyNumberFormat="1" applyFill="1" applyBorder="1"/>
    <xf numFmtId="9" fontId="0" fillId="3" borderId="1" xfId="0" applyNumberFormat="1" applyFill="1" applyBorder="1"/>
    <xf numFmtId="164" fontId="0" fillId="3" borderId="1" xfId="0" applyNumberFormat="1" applyFill="1" applyBorder="1"/>
    <xf numFmtId="164" fontId="0" fillId="4" borderId="1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A10" sqref="A10"/>
    </sheetView>
  </sheetViews>
  <sheetFormatPr defaultRowHeight="15"/>
  <cols>
    <col min="1" max="1" width="46" style="1" bestFit="1" customWidth="1"/>
    <col min="2" max="3" width="12.5703125" style="1" bestFit="1" customWidth="1"/>
    <col min="4" max="11" width="11.42578125" style="1" customWidth="1"/>
    <col min="12" max="16384" width="9.140625" style="1"/>
  </cols>
  <sheetData>
    <row r="1" spans="1:11">
      <c r="A1" s="2" t="s">
        <v>35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>
      <c r="A2" s="3" t="s">
        <v>10</v>
      </c>
      <c r="B2" s="4">
        <v>100000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3" t="s">
        <v>11</v>
      </c>
      <c r="B3" s="4">
        <v>1200</v>
      </c>
      <c r="C3" s="3"/>
      <c r="D3" s="3"/>
      <c r="E3" s="3"/>
      <c r="F3" s="3"/>
      <c r="G3" s="3"/>
      <c r="H3" s="3"/>
      <c r="I3" s="3"/>
      <c r="J3" s="3"/>
      <c r="K3" s="3"/>
    </row>
    <row r="4" spans="1:11">
      <c r="A4" s="3" t="s">
        <v>12</v>
      </c>
      <c r="B4" s="15">
        <v>0.01</v>
      </c>
      <c r="C4" s="3"/>
      <c r="D4" s="3"/>
      <c r="E4" s="3"/>
      <c r="F4" s="3"/>
      <c r="G4" s="3"/>
      <c r="H4" s="3"/>
      <c r="I4" s="3"/>
      <c r="J4" s="3"/>
      <c r="K4" s="3"/>
    </row>
    <row r="5" spans="1:11">
      <c r="A5" s="3" t="s">
        <v>13</v>
      </c>
      <c r="B5" s="15">
        <v>0.25</v>
      </c>
      <c r="C5" s="3"/>
      <c r="D5" s="3"/>
      <c r="E5" s="3"/>
      <c r="F5" s="3"/>
      <c r="G5" s="3"/>
      <c r="H5" s="3"/>
      <c r="I5" s="3"/>
      <c r="J5" s="3"/>
      <c r="K5" s="3"/>
    </row>
    <row r="6" spans="1:11">
      <c r="A6" s="3" t="s">
        <v>14</v>
      </c>
      <c r="B6" s="4">
        <v>10000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3" t="s">
        <v>15</v>
      </c>
      <c r="B7" s="4">
        <f>B2*0.03</f>
        <v>3000</v>
      </c>
      <c r="C7" s="3"/>
      <c r="D7" s="3"/>
      <c r="E7" s="3"/>
      <c r="F7" s="3"/>
      <c r="G7" s="3"/>
      <c r="H7" s="3"/>
      <c r="I7" s="3"/>
      <c r="J7" s="3"/>
      <c r="K7" s="3"/>
    </row>
    <row r="8" spans="1:11">
      <c r="A8" s="3" t="s">
        <v>16</v>
      </c>
      <c r="B8" s="5">
        <f>B2*0.25+B6+B7</f>
        <v>38000</v>
      </c>
      <c r="C8" s="3"/>
      <c r="D8" s="3"/>
      <c r="E8" s="3"/>
      <c r="F8" s="3"/>
      <c r="G8" s="3"/>
      <c r="H8" s="3"/>
      <c r="I8" s="3"/>
      <c r="J8" s="3"/>
      <c r="K8" s="3"/>
    </row>
    <row r="9" spans="1:11">
      <c r="A9" s="3" t="s">
        <v>17</v>
      </c>
      <c r="B9" s="6">
        <v>150</v>
      </c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 t="s">
        <v>18</v>
      </c>
      <c r="B10" s="6">
        <v>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 t="s">
        <v>19</v>
      </c>
      <c r="B11" s="6">
        <v>100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 t="s">
        <v>20</v>
      </c>
      <c r="B12" s="6">
        <f>B2*0.025</f>
        <v>2500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 t="s">
        <v>21</v>
      </c>
      <c r="B13" s="4">
        <v>80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 t="s">
        <v>22</v>
      </c>
      <c r="B14" s="7">
        <f>PMT(B15/12,360,B2*(1-B5))</f>
        <v>-380.01398236941418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 t="s">
        <v>23</v>
      </c>
      <c r="B15" s="16">
        <v>4.4999999999999998E-2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 t="s">
        <v>24</v>
      </c>
      <c r="B16" s="8">
        <f>B3-B9-B11-B12/12-B13+B14</f>
        <v>281.65268429725245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 t="s">
        <v>25</v>
      </c>
      <c r="B17" s="9">
        <v>1.5802237179106265E-2</v>
      </c>
      <c r="C17" s="9">
        <v>1.6778475298334095E-2</v>
      </c>
      <c r="D17" s="9">
        <v>1.7832712411457063E-2</v>
      </c>
      <c r="E17" s="9">
        <v>1.8973534046044734E-2</v>
      </c>
      <c r="F17" s="9">
        <v>2.0210813638790605E-2</v>
      </c>
      <c r="G17" s="9">
        <v>2.1555963820108916E-2</v>
      </c>
      <c r="H17" s="9">
        <v>2.302224895760141E-2</v>
      </c>
      <c r="I17" s="9">
        <v>2.4625177118950986E-2</v>
      </c>
      <c r="J17" s="9">
        <v>2.638299603971022E-2</v>
      </c>
      <c r="K17" s="9">
        <v>2.8317326781837581E-2</v>
      </c>
    </row>
    <row r="18" spans="1:11">
      <c r="A18" s="3" t="s">
        <v>26</v>
      </c>
      <c r="B18" s="7">
        <f>B17*$B$2</f>
        <v>1580.2237179106264</v>
      </c>
      <c r="C18" s="7">
        <f t="shared" ref="C18:K18" si="0">C17*$B$2</f>
        <v>1677.8475298334095</v>
      </c>
      <c r="D18" s="7">
        <f t="shared" si="0"/>
        <v>1783.2712411457064</v>
      </c>
      <c r="E18" s="7">
        <f t="shared" si="0"/>
        <v>1897.3534046044733</v>
      </c>
      <c r="F18" s="7">
        <f t="shared" si="0"/>
        <v>2021.0813638790605</v>
      </c>
      <c r="G18" s="7">
        <f t="shared" si="0"/>
        <v>2155.5963820108914</v>
      </c>
      <c r="H18" s="7">
        <f t="shared" si="0"/>
        <v>2302.224895760141</v>
      </c>
      <c r="I18" s="7">
        <f t="shared" si="0"/>
        <v>2462.5177118950987</v>
      </c>
      <c r="J18" s="7">
        <f t="shared" si="0"/>
        <v>2638.299603971022</v>
      </c>
      <c r="K18" s="7">
        <f t="shared" si="0"/>
        <v>2831.7326781837583</v>
      </c>
    </row>
    <row r="19" spans="1:11">
      <c r="A19" s="3" t="s">
        <v>27</v>
      </c>
      <c r="B19" s="10">
        <f>$B$2*$B$4</f>
        <v>1000</v>
      </c>
      <c r="C19" s="10">
        <f>(B19+$B$2)*($B$4)+B19</f>
        <v>2010</v>
      </c>
      <c r="D19" s="10">
        <f t="shared" ref="D19:K19" si="1">(C19+$B$2)*($B$4)+C19</f>
        <v>3030.1</v>
      </c>
      <c r="E19" s="10">
        <f t="shared" si="1"/>
        <v>4060.4009999999998</v>
      </c>
      <c r="F19" s="10">
        <f t="shared" si="1"/>
        <v>5101.0050099999999</v>
      </c>
      <c r="G19" s="10">
        <f t="shared" si="1"/>
        <v>6152.0150600999996</v>
      </c>
      <c r="H19" s="10">
        <f t="shared" si="1"/>
        <v>7213.5352107009994</v>
      </c>
      <c r="I19" s="10">
        <f t="shared" si="1"/>
        <v>8285.670562808009</v>
      </c>
      <c r="J19" s="10">
        <f t="shared" si="1"/>
        <v>9368.5272684360898</v>
      </c>
      <c r="K19" s="10">
        <f t="shared" si="1"/>
        <v>10462.212541120451</v>
      </c>
    </row>
    <row r="20" spans="1:11">
      <c r="A20" s="3" t="s">
        <v>28</v>
      </c>
      <c r="B20" s="7">
        <f>$B$16*12+B19</f>
        <v>4379.8322115670289</v>
      </c>
      <c r="C20" s="7">
        <f>$B$16*12+C19-B19</f>
        <v>4389.8322115670289</v>
      </c>
      <c r="D20" s="7">
        <f t="shared" ref="D20:K20" si="2">$B$16*12+D19-C19</f>
        <v>4399.9322115670293</v>
      </c>
      <c r="E20" s="7">
        <f t="shared" si="2"/>
        <v>4410.1332115670284</v>
      </c>
      <c r="F20" s="7">
        <f t="shared" si="2"/>
        <v>4420.4362215670299</v>
      </c>
      <c r="G20" s="7">
        <f t="shared" si="2"/>
        <v>4430.8422616670296</v>
      </c>
      <c r="H20" s="7">
        <f t="shared" si="2"/>
        <v>4441.3523621680297</v>
      </c>
      <c r="I20" s="7">
        <f t="shared" si="2"/>
        <v>4451.9675636740385</v>
      </c>
      <c r="J20" s="7">
        <f t="shared" si="2"/>
        <v>4462.6889171951098</v>
      </c>
      <c r="K20" s="7">
        <f t="shared" si="2"/>
        <v>4473.5174842513898</v>
      </c>
    </row>
    <row r="21" spans="1:11">
      <c r="A21" s="3" t="s">
        <v>29</v>
      </c>
      <c r="B21" s="7"/>
      <c r="C21" s="7">
        <f>B20+C20</f>
        <v>8769.6644231340579</v>
      </c>
      <c r="D21" s="7">
        <f>D20+C21</f>
        <v>13169.596634701087</v>
      </c>
      <c r="E21" s="7">
        <f t="shared" ref="E21:K21" si="3">E20+D21</f>
        <v>17579.729846268114</v>
      </c>
      <c r="F21" s="7">
        <f t="shared" si="3"/>
        <v>22000.166067835144</v>
      </c>
      <c r="G21" s="7">
        <f t="shared" si="3"/>
        <v>26431.008329502172</v>
      </c>
      <c r="H21" s="7">
        <f t="shared" si="3"/>
        <v>30872.360691670201</v>
      </c>
      <c r="I21" s="7">
        <f t="shared" si="3"/>
        <v>35324.32825534424</v>
      </c>
      <c r="J21" s="7">
        <f t="shared" si="3"/>
        <v>39787.017172539352</v>
      </c>
      <c r="K21" s="11">
        <f t="shared" si="3"/>
        <v>44260.53465679074</v>
      </c>
    </row>
    <row r="22" spans="1:11">
      <c r="A22" s="3" t="s">
        <v>30</v>
      </c>
      <c r="B22" s="12">
        <f>B20/$B$8</f>
        <v>0.11525874240965865</v>
      </c>
      <c r="C22" s="12">
        <f t="shared" ref="C22:K23" si="4">C20/$B$8</f>
        <v>0.11552190030439549</v>
      </c>
      <c r="D22" s="12">
        <f t="shared" si="4"/>
        <v>0.11578768977807972</v>
      </c>
      <c r="E22" s="12">
        <f t="shared" si="4"/>
        <v>0.11605613714650075</v>
      </c>
      <c r="F22" s="12">
        <f t="shared" si="4"/>
        <v>0.11632726898860606</v>
      </c>
      <c r="G22" s="12">
        <f t="shared" si="4"/>
        <v>0.11660111214913235</v>
      </c>
      <c r="H22" s="12">
        <f t="shared" si="4"/>
        <v>0.11687769374126394</v>
      </c>
      <c r="I22" s="12">
        <f t="shared" si="4"/>
        <v>0.1171570411493168</v>
      </c>
      <c r="J22" s="12">
        <f t="shared" si="4"/>
        <v>0.11743918203145026</v>
      </c>
      <c r="K22" s="17">
        <f t="shared" si="4"/>
        <v>0.11772414432240499</v>
      </c>
    </row>
    <row r="23" spans="1:11">
      <c r="A23" s="3" t="s">
        <v>31</v>
      </c>
      <c r="B23" s="13">
        <f>B22</f>
        <v>0.11525874240965865</v>
      </c>
      <c r="C23" s="13">
        <f>C21/$B$8</f>
        <v>0.23078064271405416</v>
      </c>
      <c r="D23" s="13">
        <f t="shared" si="4"/>
        <v>0.34656833249213387</v>
      </c>
      <c r="E23" s="13">
        <f t="shared" si="4"/>
        <v>0.46262446963863457</v>
      </c>
      <c r="F23" s="13">
        <f t="shared" si="4"/>
        <v>0.57895173862724059</v>
      </c>
      <c r="G23" s="13">
        <f t="shared" si="4"/>
        <v>0.69555285077637297</v>
      </c>
      <c r="H23" s="13">
        <f t="shared" si="4"/>
        <v>0.81243054451763685</v>
      </c>
      <c r="I23" s="13">
        <f t="shared" si="4"/>
        <v>0.92958758566695365</v>
      </c>
      <c r="J23" s="13">
        <f t="shared" si="4"/>
        <v>1.047026767698404</v>
      </c>
      <c r="K23" s="14">
        <f t="shared" si="4"/>
        <v>1.164750912020809</v>
      </c>
    </row>
    <row r="24" spans="1:11">
      <c r="A24" s="3" t="s">
        <v>32</v>
      </c>
      <c r="B24" s="10">
        <f>B8*0.08</f>
        <v>3040</v>
      </c>
      <c r="C24" s="10">
        <f>B24*1.08</f>
        <v>3283.2000000000003</v>
      </c>
      <c r="D24" s="10">
        <f t="shared" ref="D24:K24" si="5">C24*1.08</f>
        <v>3545.8560000000007</v>
      </c>
      <c r="E24" s="10">
        <f t="shared" si="5"/>
        <v>3829.5244800000009</v>
      </c>
      <c r="F24" s="10">
        <f t="shared" si="5"/>
        <v>4135.8864384000017</v>
      </c>
      <c r="G24" s="10">
        <f t="shared" si="5"/>
        <v>4466.7573534720023</v>
      </c>
      <c r="H24" s="10">
        <f t="shared" si="5"/>
        <v>4824.0979417497629</v>
      </c>
      <c r="I24" s="10">
        <f t="shared" si="5"/>
        <v>5210.0257770897442</v>
      </c>
      <c r="J24" s="10">
        <f t="shared" si="5"/>
        <v>5626.8278392569246</v>
      </c>
      <c r="K24" s="10">
        <f t="shared" si="5"/>
        <v>6076.974066397479</v>
      </c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11">
      <c r="A27" s="1" t="s">
        <v>33</v>
      </c>
    </row>
    <row r="28" spans="1:11">
      <c r="A28" s="1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2013-03-12T13:14:24Z</dcterms:created>
  <dcterms:modified xsi:type="dcterms:W3CDTF">2013-03-12T19:59:10Z</dcterms:modified>
</cp:coreProperties>
</file>